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limplova\Desktop\"/>
    </mc:Choice>
  </mc:AlternateContent>
  <bookViews>
    <workbookView xWindow="-120" yWindow="-120" windowWidth="29040" windowHeight="15840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1" l="1"/>
  <c r="E32" i="1"/>
  <c r="F8" i="1"/>
  <c r="F24" i="1"/>
  <c r="F63" i="1"/>
  <c r="F62" i="1"/>
  <c r="F61" i="1"/>
  <c r="F60" i="1"/>
  <c r="E60" i="1"/>
  <c r="F55" i="1"/>
  <c r="F54" i="1"/>
  <c r="F56" i="1" s="1"/>
  <c r="F53" i="1"/>
  <c r="F52" i="1"/>
  <c r="E52" i="1"/>
  <c r="F16" i="1"/>
  <c r="F40" i="1"/>
  <c r="E40" i="1"/>
  <c r="E24" i="1"/>
  <c r="E16" i="1"/>
  <c r="E8" i="1"/>
  <c r="E61" i="1"/>
  <c r="E53" i="1"/>
  <c r="E31" i="1"/>
  <c r="E48" i="1"/>
  <c r="E62" i="1"/>
  <c r="D62" i="1"/>
  <c r="E63" i="1"/>
  <c r="D60" i="1"/>
  <c r="E55" i="1"/>
  <c r="E54" i="1"/>
  <c r="F64" i="1" l="1"/>
  <c r="E56" i="1"/>
  <c r="E64" i="1"/>
  <c r="D8" i="1"/>
  <c r="B8" i="1"/>
  <c r="C8" i="1"/>
  <c r="D63" i="1"/>
  <c r="C62" i="1"/>
  <c r="D61" i="1"/>
  <c r="C61" i="1"/>
  <c r="C60" i="1"/>
  <c r="D55" i="1"/>
  <c r="D54" i="1"/>
  <c r="C54" i="1"/>
  <c r="D53" i="1"/>
  <c r="C53" i="1"/>
  <c r="D52" i="1"/>
  <c r="C52" i="1"/>
  <c r="D48" i="1"/>
  <c r="C48" i="1"/>
  <c r="B48" i="1"/>
  <c r="D40" i="1"/>
  <c r="C40" i="1"/>
  <c r="B40" i="1"/>
  <c r="C24" i="1"/>
  <c r="B24" i="1"/>
  <c r="D24" i="1"/>
</calcChain>
</file>

<file path=xl/sharedStrings.xml><?xml version="1.0" encoding="utf-8"?>
<sst xmlns="http://schemas.openxmlformats.org/spreadsheetml/2006/main" count="50" uniqueCount="16">
  <si>
    <t>Činohra</t>
  </si>
  <si>
    <t>DSB</t>
  </si>
  <si>
    <t>Celkem</t>
  </si>
  <si>
    <t>Průměr</t>
  </si>
  <si>
    <t>Vývoj počtu diváků na domácích scénách</t>
  </si>
  <si>
    <t>65,63%%</t>
  </si>
  <si>
    <t>Kapacita sálů na domácích scénách</t>
  </si>
  <si>
    <t xml:space="preserve"> Vývoj tržeb ze vstupného na domácích scénách</t>
  </si>
  <si>
    <t>Vývoj návštěvnosti souborů na domácích scénách</t>
  </si>
  <si>
    <t>Průměrná cena vstupenky na domácích scénách</t>
  </si>
  <si>
    <t>Vývoj počtu diváků cekem včetně zájezdů</t>
  </si>
  <si>
    <t>Opera + MFJB</t>
  </si>
  <si>
    <t>Balet + Dance Brno</t>
  </si>
  <si>
    <t>Vývoj počtu představení včetně zájezdů</t>
  </si>
  <si>
    <t>CELKOVÉ OBCHODNÍ VÝSLEDKY NDB ZA ROKY 2019 AŽ 2023</t>
  </si>
  <si>
    <t>Vývoj návštěvnosti včetně zájezdů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</si>
</sst>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6" formatCode="#,##0\ &quot;Kč&quot;;[Red]\-#,##0\ &quot;Kč&quot;"/>
    <numFmt numFmtId="44" formatCode="_-* #,##0.00\ &quot;Kč&quot;_-;\-* #,##0.00\ &quot;Kč&quot;_-;_-* &quot;-&quot;??\ &quot;Kč&quot;_-;_-@_-"/>
    <numFmt numFmtId="164" formatCode="#,##0\ &quot;Kč&quot;"/>
    <numFmt numFmtId="165" formatCode="_-* #,##0\ [$Kč-405]_-;\-* #,##0\ [$Kč-405]_-;_-* &quot;-&quot;??\ [$Kč-405]_-;_-@_-"/>
  </numFmts>
  <fonts count="6" x14ac:knownFonts="1">
    <font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5"/>
      <color theme="1"/>
      <name val="Calibri"/>
      <family val="2"/>
      <charset val="238"/>
      <scheme val="minor"/>
    </font>
    <font>
      <b/>
      <sz val="15"/>
      <name val="Calibri"/>
      <family val="2"/>
      <charset val="238"/>
    </font>
    <font>
      <b/>
      <sz val="15"/>
      <color theme="1"/>
      <name val="Calibri"/>
      <family val="2"/>
      <charset val="238"/>
      <scheme val="minor"/>
    </font>
    <font>
      <sz val="15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2">
    <xf numFmtId="0" fontId="0" fillId="0" borderId="0" xfId="0"/>
    <xf numFmtId="0" fontId="2" fillId="2" borderId="13" xfId="0" applyFont="1" applyFill="1" applyBorder="1" applyAlignment="1">
      <alignment horizontal="center" vertical="center" shrinkToFit="1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15" xfId="0" applyFont="1" applyFill="1" applyBorder="1" applyAlignment="1">
      <alignment horizontal="center" vertical="center" shrinkToFit="1"/>
    </xf>
    <xf numFmtId="0" fontId="2" fillId="0" borderId="0" xfId="0" applyFont="1" applyAlignment="1">
      <alignment shrinkToFit="1"/>
    </xf>
    <xf numFmtId="0" fontId="3" fillId="3" borderId="19" xfId="0" applyFont="1" applyFill="1" applyBorder="1" applyAlignment="1">
      <alignment horizontal="left" vertical="center" shrinkToFit="1"/>
    </xf>
    <xf numFmtId="0" fontId="3" fillId="3" borderId="18" xfId="0" applyFont="1" applyFill="1" applyBorder="1" applyAlignment="1">
      <alignment horizontal="left" vertical="center" shrinkToFit="1"/>
    </xf>
    <xf numFmtId="0" fontId="3" fillId="3" borderId="26" xfId="0" applyFont="1" applyFill="1" applyBorder="1" applyAlignment="1">
      <alignment horizontal="left" vertical="center" shrinkToFit="1"/>
    </xf>
    <xf numFmtId="0" fontId="3" fillId="0" borderId="6" xfId="0" applyFont="1" applyBorder="1" applyAlignment="1">
      <alignment vertical="center" shrinkToFit="1"/>
    </xf>
    <xf numFmtId="0" fontId="3" fillId="0" borderId="1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1" fontId="4" fillId="0" borderId="3" xfId="0" applyNumberFormat="1" applyFont="1" applyBorder="1" applyAlignment="1">
      <alignment shrinkToFit="1"/>
    </xf>
    <xf numFmtId="3" fontId="5" fillId="0" borderId="1" xfId="0" applyNumberFormat="1" applyFont="1" applyBorder="1" applyAlignment="1">
      <alignment horizontal="right" vertical="center" shrinkToFit="1"/>
    </xf>
    <xf numFmtId="3" fontId="5" fillId="0" borderId="7" xfId="0" applyNumberFormat="1" applyFont="1" applyBorder="1" applyAlignment="1">
      <alignment horizontal="right" vertical="center" shrinkToFit="1"/>
    </xf>
    <xf numFmtId="3" fontId="2" fillId="0" borderId="3" xfId="0" applyNumberFormat="1" applyFont="1" applyBorder="1" applyAlignment="1">
      <alignment shrinkToFit="1"/>
    </xf>
    <xf numFmtId="3" fontId="4" fillId="0" borderId="0" xfId="0" applyNumberFormat="1" applyFont="1" applyBorder="1" applyAlignment="1">
      <alignment horizontal="right" vertical="center" shrinkToFit="1"/>
    </xf>
    <xf numFmtId="3" fontId="5" fillId="0" borderId="2" xfId="0" applyNumberFormat="1" applyFont="1" applyBorder="1" applyAlignment="1">
      <alignment horizontal="right" vertical="center" shrinkToFit="1"/>
    </xf>
    <xf numFmtId="3" fontId="5" fillId="0" borderId="8" xfId="0" applyNumberFormat="1" applyFont="1" applyBorder="1" applyAlignment="1">
      <alignment horizontal="right" vertical="center" shrinkToFit="1"/>
    </xf>
    <xf numFmtId="3" fontId="5" fillId="0" borderId="1" xfId="0" applyNumberFormat="1" applyFont="1" applyBorder="1" applyAlignment="1">
      <alignment vertical="center" shrinkToFit="1"/>
    </xf>
    <xf numFmtId="0" fontId="3" fillId="2" borderId="6" xfId="0" applyFont="1" applyFill="1" applyBorder="1" applyAlignment="1">
      <alignment vertical="center" shrinkToFit="1"/>
    </xf>
    <xf numFmtId="3" fontId="3" fillId="2" borderId="7" xfId="0" applyNumberFormat="1" applyFont="1" applyFill="1" applyBorder="1" applyAlignment="1">
      <alignment horizontal="right" vertical="center" shrinkToFit="1"/>
    </xf>
    <xf numFmtId="0" fontId="5" fillId="0" borderId="17" xfId="0" applyFont="1" applyBorder="1" applyAlignment="1">
      <alignment shrinkToFit="1"/>
    </xf>
    <xf numFmtId="0" fontId="5" fillId="0" borderId="16" xfId="0" applyFont="1" applyBorder="1" applyAlignment="1">
      <alignment shrinkToFit="1"/>
    </xf>
    <xf numFmtId="0" fontId="5" fillId="0" borderId="0" xfId="0" applyFont="1" applyAlignment="1">
      <alignment shrinkToFit="1"/>
    </xf>
    <xf numFmtId="3" fontId="5" fillId="0" borderId="5" xfId="0" applyNumberFormat="1" applyFont="1" applyBorder="1" applyAlignment="1">
      <alignment shrinkToFit="1"/>
    </xf>
    <xf numFmtId="0" fontId="3" fillId="3" borderId="21" xfId="0" applyFont="1" applyFill="1" applyBorder="1" applyAlignment="1">
      <alignment horizontal="left" vertical="center" shrinkToFit="1"/>
    </xf>
    <xf numFmtId="0" fontId="5" fillId="0" borderId="6" xfId="0" applyFont="1" applyBorder="1" applyAlignment="1">
      <alignment vertical="center" shrinkToFit="1"/>
    </xf>
    <xf numFmtId="3" fontId="5" fillId="0" borderId="10" xfId="0" applyNumberFormat="1" applyFont="1" applyBorder="1" applyAlignment="1">
      <alignment horizontal="right" vertical="center" shrinkToFit="1"/>
    </xf>
    <xf numFmtId="3" fontId="3" fillId="2" borderId="1" xfId="0" applyNumberFormat="1" applyFont="1" applyFill="1" applyBorder="1" applyAlignment="1">
      <alignment horizontal="right" vertical="center" shrinkToFit="1"/>
    </xf>
    <xf numFmtId="0" fontId="3" fillId="0" borderId="23" xfId="0" applyFont="1" applyBorder="1" applyAlignment="1">
      <alignment vertical="center" shrinkToFit="1"/>
    </xf>
    <xf numFmtId="3" fontId="3" fillId="0" borderId="20" xfId="0" applyNumberFormat="1" applyFont="1" applyBorder="1" applyAlignment="1">
      <alignment horizontal="right" vertical="center" shrinkToFit="1"/>
    </xf>
    <xf numFmtId="3" fontId="3" fillId="0" borderId="0" xfId="0" applyNumberFormat="1" applyFont="1" applyAlignment="1">
      <alignment horizontal="right" vertical="center" shrinkToFit="1"/>
    </xf>
    <xf numFmtId="3" fontId="3" fillId="0" borderId="24" xfId="0" applyNumberFormat="1" applyFont="1" applyBorder="1" applyAlignment="1">
      <alignment horizontal="right" vertical="center" shrinkToFit="1"/>
    </xf>
    <xf numFmtId="0" fontId="3" fillId="0" borderId="3" xfId="0" applyFont="1" applyBorder="1" applyAlignment="1">
      <alignment vertical="center" shrinkToFit="1"/>
    </xf>
    <xf numFmtId="10" fontId="2" fillId="0" borderId="0" xfId="0" applyNumberFormat="1" applyFont="1" applyAlignment="1">
      <alignment shrinkToFit="1"/>
    </xf>
    <xf numFmtId="0" fontId="3" fillId="0" borderId="9" xfId="0" applyFont="1" applyBorder="1" applyAlignment="1">
      <alignment vertical="center" shrinkToFit="1"/>
    </xf>
    <xf numFmtId="10" fontId="5" fillId="0" borderId="0" xfId="0" applyNumberFormat="1" applyFont="1" applyAlignment="1">
      <alignment vertical="center" shrinkToFit="1"/>
    </xf>
    <xf numFmtId="10" fontId="5" fillId="0" borderId="0" xfId="0" applyNumberFormat="1" applyFont="1" applyAlignment="1">
      <alignment horizontal="right" vertical="center" shrinkToFit="1"/>
    </xf>
    <xf numFmtId="3" fontId="5" fillId="0" borderId="5" xfId="0" applyNumberFormat="1" applyFont="1" applyBorder="1" applyAlignment="1">
      <alignment horizontal="right" vertical="center" shrinkToFit="1"/>
    </xf>
    <xf numFmtId="10" fontId="5" fillId="0" borderId="1" xfId="0" applyNumberFormat="1" applyFont="1" applyBorder="1" applyAlignment="1">
      <alignment horizontal="right" vertical="center" shrinkToFit="1"/>
    </xf>
    <xf numFmtId="10" fontId="5" fillId="0" borderId="7" xfId="0" applyNumberFormat="1" applyFont="1" applyBorder="1" applyAlignment="1">
      <alignment horizontal="right" vertical="center" shrinkToFit="1"/>
    </xf>
    <xf numFmtId="10" fontId="2" fillId="0" borderId="3" xfId="2" applyNumberFormat="1" applyFont="1" applyBorder="1" applyAlignment="1">
      <alignment shrinkToFit="1"/>
    </xf>
    <xf numFmtId="10" fontId="5" fillId="0" borderId="4" xfId="0" applyNumberFormat="1" applyFont="1" applyBorder="1" applyAlignment="1">
      <alignment horizontal="right" vertical="center" shrinkToFit="1"/>
    </xf>
    <xf numFmtId="10" fontId="5" fillId="0" borderId="2" xfId="0" applyNumberFormat="1" applyFont="1" applyBorder="1" applyAlignment="1">
      <alignment horizontal="right" vertical="center" shrinkToFit="1"/>
    </xf>
    <xf numFmtId="10" fontId="5" fillId="0" borderId="8" xfId="0" applyNumberFormat="1" applyFont="1" applyBorder="1" applyAlignment="1">
      <alignment horizontal="right" vertical="center" shrinkToFit="1"/>
    </xf>
    <xf numFmtId="10" fontId="2" fillId="0" borderId="3" xfId="0" applyNumberFormat="1" applyFont="1" applyBorder="1" applyAlignment="1">
      <alignment shrinkToFit="1"/>
    </xf>
    <xf numFmtId="10" fontId="3" fillId="2" borderId="11" xfId="0" applyNumberFormat="1" applyFont="1" applyFill="1" applyBorder="1" applyAlignment="1">
      <alignment horizontal="right" vertical="center" shrinkToFit="1"/>
    </xf>
    <xf numFmtId="10" fontId="3" fillId="2" borderId="12" xfId="0" applyNumberFormat="1" applyFont="1" applyFill="1" applyBorder="1" applyAlignment="1">
      <alignment horizontal="right" vertical="center" shrinkToFit="1"/>
    </xf>
    <xf numFmtId="10" fontId="3" fillId="2" borderId="7" xfId="2" applyNumberFormat="1" applyFont="1" applyFill="1" applyBorder="1" applyAlignment="1">
      <alignment horizontal="right" vertical="center" shrinkToFit="1"/>
    </xf>
    <xf numFmtId="0" fontId="2" fillId="0" borderId="9" xfId="0" applyFont="1" applyBorder="1" applyAlignment="1">
      <alignment shrinkToFit="1"/>
    </xf>
    <xf numFmtId="3" fontId="2" fillId="0" borderId="5" xfId="0" applyNumberFormat="1" applyFont="1" applyBorder="1" applyAlignment="1">
      <alignment shrinkToFit="1"/>
    </xf>
    <xf numFmtId="0" fontId="5" fillId="0" borderId="9" xfId="0" applyFont="1" applyBorder="1" applyAlignment="1">
      <alignment shrinkToFit="1"/>
    </xf>
    <xf numFmtId="0" fontId="3" fillId="0" borderId="2" xfId="0" applyFont="1" applyBorder="1" applyAlignment="1">
      <alignment horizontal="right" vertical="center" shrinkToFit="1"/>
    </xf>
    <xf numFmtId="3" fontId="5" fillId="0" borderId="3" xfId="0" applyNumberFormat="1" applyFont="1" applyBorder="1" applyAlignment="1">
      <alignment horizontal="right" vertical="center" shrinkToFit="1"/>
    </xf>
    <xf numFmtId="0" fontId="3" fillId="0" borderId="25" xfId="0" applyFont="1" applyBorder="1" applyAlignment="1">
      <alignment vertical="center" shrinkToFit="1"/>
    </xf>
    <xf numFmtId="3" fontId="3" fillId="2" borderId="3" xfId="0" applyNumberFormat="1" applyFont="1" applyFill="1" applyBorder="1" applyAlignment="1">
      <alignment shrinkToFit="1"/>
    </xf>
    <xf numFmtId="0" fontId="5" fillId="0" borderId="22" xfId="0" applyFont="1" applyBorder="1" applyAlignment="1">
      <alignment shrinkToFit="1"/>
    </xf>
    <xf numFmtId="0" fontId="5" fillId="0" borderId="14" xfId="0" applyFont="1" applyBorder="1" applyAlignment="1">
      <alignment shrinkToFit="1"/>
    </xf>
    <xf numFmtId="164" fontId="5" fillId="0" borderId="1" xfId="0" applyNumberFormat="1" applyFont="1" applyBorder="1" applyAlignment="1">
      <alignment horizontal="right" vertical="center" shrinkToFit="1"/>
    </xf>
    <xf numFmtId="164" fontId="5" fillId="0" borderId="7" xfId="0" applyNumberFormat="1" applyFont="1" applyBorder="1" applyAlignment="1">
      <alignment horizontal="right" vertical="center" shrinkToFit="1"/>
    </xf>
    <xf numFmtId="165" fontId="2" fillId="0" borderId="3" xfId="0" applyNumberFormat="1" applyFont="1" applyBorder="1" applyAlignment="1">
      <alignment shrinkToFit="1"/>
    </xf>
    <xf numFmtId="164" fontId="5" fillId="0" borderId="2" xfId="0" applyNumberFormat="1" applyFont="1" applyBorder="1" applyAlignment="1">
      <alignment horizontal="right" vertical="center" shrinkToFit="1"/>
    </xf>
    <xf numFmtId="164" fontId="5" fillId="0" borderId="8" xfId="0" applyNumberFormat="1" applyFont="1" applyBorder="1" applyAlignment="1">
      <alignment horizontal="right" vertical="center" shrinkToFit="1"/>
    </xf>
    <xf numFmtId="164" fontId="3" fillId="2" borderId="1" xfId="1" applyNumberFormat="1" applyFont="1" applyFill="1" applyBorder="1" applyAlignment="1">
      <alignment horizontal="right" vertical="center" shrinkToFit="1"/>
    </xf>
    <xf numFmtId="10" fontId="5" fillId="0" borderId="1" xfId="2" applyNumberFormat="1" applyFont="1" applyFill="1" applyBorder="1" applyAlignment="1">
      <alignment horizontal="right" vertical="center" shrinkToFit="1"/>
    </xf>
    <xf numFmtId="10" fontId="3" fillId="2" borderId="1" xfId="0" applyNumberFormat="1" applyFont="1" applyFill="1" applyBorder="1" applyAlignment="1">
      <alignment horizontal="right" vertical="center" shrinkToFit="1"/>
    </xf>
    <xf numFmtId="6" fontId="5" fillId="0" borderId="1" xfId="0" applyNumberFormat="1" applyFont="1" applyBorder="1" applyAlignment="1">
      <alignment horizontal="right" vertical="center" shrinkToFit="1"/>
    </xf>
    <xf numFmtId="6" fontId="5" fillId="0" borderId="2" xfId="0" applyNumberFormat="1" applyFont="1" applyBorder="1" applyAlignment="1">
      <alignment horizontal="right" vertical="center" shrinkToFit="1"/>
    </xf>
    <xf numFmtId="6" fontId="3" fillId="2" borderId="11" xfId="0" applyNumberFormat="1" applyFont="1" applyFill="1" applyBorder="1" applyAlignment="1">
      <alignment horizontal="right" vertical="center" shrinkToFit="1"/>
    </xf>
    <xf numFmtId="3" fontId="5" fillId="0" borderId="0" xfId="0" applyNumberFormat="1" applyFont="1" applyAlignment="1">
      <alignment shrinkToFit="1"/>
    </xf>
    <xf numFmtId="44" fontId="5" fillId="0" borderId="0" xfId="0" applyNumberFormat="1" applyFont="1" applyAlignment="1">
      <alignment shrinkToFit="1"/>
    </xf>
    <xf numFmtId="3" fontId="2" fillId="0" borderId="0" xfId="0" applyNumberFormat="1" applyFont="1" applyAlignment="1">
      <alignment shrinkToFit="1"/>
    </xf>
  </cellXfs>
  <cellStyles count="3">
    <cellStyle name="Měna" xfId="1" builtin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1"/>
  <sheetViews>
    <sheetView tabSelected="1" zoomScaleNormal="100" workbookViewId="0">
      <selection activeCell="F8" sqref="F8"/>
    </sheetView>
  </sheetViews>
  <sheetFormatPr defaultColWidth="9.25" defaultRowHeight="19.5" x14ac:dyDescent="0.45"/>
  <cols>
    <col min="1" max="5" width="20.75" style="4" customWidth="1"/>
    <col min="6" max="6" width="20.75" style="71" customWidth="1"/>
    <col min="7" max="16384" width="9.25" style="4"/>
  </cols>
  <sheetData>
    <row r="1" spans="1:11" ht="42" customHeight="1" x14ac:dyDescent="0.45">
      <c r="A1" s="1" t="s">
        <v>14</v>
      </c>
      <c r="B1" s="2"/>
      <c r="C1" s="2"/>
      <c r="D1" s="2"/>
      <c r="E1" s="2"/>
      <c r="F1" s="3"/>
    </row>
    <row r="2" spans="1:11" ht="16.149999999999999" customHeight="1" x14ac:dyDescent="0.45">
      <c r="A2" s="5" t="s">
        <v>13</v>
      </c>
      <c r="B2" s="6"/>
      <c r="C2" s="6"/>
      <c r="D2" s="6"/>
      <c r="E2" s="6"/>
      <c r="F2" s="7"/>
    </row>
    <row r="3" spans="1:11" ht="16.149999999999999" customHeight="1" x14ac:dyDescent="0.45">
      <c r="A3" s="8"/>
      <c r="B3" s="9">
        <v>2019</v>
      </c>
      <c r="C3" s="9">
        <v>2020</v>
      </c>
      <c r="D3" s="9">
        <v>2021</v>
      </c>
      <c r="E3" s="10">
        <v>2022</v>
      </c>
      <c r="F3" s="11">
        <v>2023</v>
      </c>
    </row>
    <row r="4" spans="1:11" ht="16.149999999999999" customHeight="1" x14ac:dyDescent="0.45">
      <c r="A4" s="8" t="s">
        <v>11</v>
      </c>
      <c r="B4" s="12">
        <v>171</v>
      </c>
      <c r="C4" s="12">
        <v>71</v>
      </c>
      <c r="D4" s="12">
        <v>61</v>
      </c>
      <c r="E4" s="13">
        <v>147</v>
      </c>
      <c r="F4" s="14">
        <v>127</v>
      </c>
      <c r="K4" s="15"/>
    </row>
    <row r="5" spans="1:11" ht="16.149999999999999" customHeight="1" x14ac:dyDescent="0.45">
      <c r="A5" s="8" t="s">
        <v>12</v>
      </c>
      <c r="B5" s="12">
        <v>94</v>
      </c>
      <c r="C5" s="12">
        <v>34</v>
      </c>
      <c r="D5" s="12">
        <v>54</v>
      </c>
      <c r="E5" s="13">
        <v>82</v>
      </c>
      <c r="F5" s="14">
        <v>125</v>
      </c>
    </row>
    <row r="6" spans="1:11" ht="16.149999999999999" customHeight="1" x14ac:dyDescent="0.45">
      <c r="A6" s="8" t="s">
        <v>0</v>
      </c>
      <c r="B6" s="16">
        <v>369</v>
      </c>
      <c r="C6" s="16">
        <v>155</v>
      </c>
      <c r="D6" s="16">
        <v>155</v>
      </c>
      <c r="E6" s="17">
        <v>365</v>
      </c>
      <c r="F6" s="14">
        <v>374</v>
      </c>
    </row>
    <row r="7" spans="1:11" ht="16.149999999999999" customHeight="1" x14ac:dyDescent="0.45">
      <c r="A7" s="8" t="s">
        <v>1</v>
      </c>
      <c r="B7" s="18">
        <v>56</v>
      </c>
      <c r="C7" s="12">
        <v>0</v>
      </c>
      <c r="D7" s="12">
        <v>35</v>
      </c>
      <c r="E7" s="13">
        <v>60</v>
      </c>
      <c r="F7" s="14">
        <v>74</v>
      </c>
    </row>
    <row r="8" spans="1:11" ht="16.149999999999999" customHeight="1" x14ac:dyDescent="0.45">
      <c r="A8" s="19" t="s">
        <v>2</v>
      </c>
      <c r="B8" s="20">
        <f t="shared" ref="B8:C8" si="0">SUM(B4:B7)</f>
        <v>690</v>
      </c>
      <c r="C8" s="20">
        <f t="shared" si="0"/>
        <v>260</v>
      </c>
      <c r="D8" s="20">
        <f>SUM(D4:D7)</f>
        <v>305</v>
      </c>
      <c r="E8" s="20">
        <f>SUM(E4:E7)</f>
        <v>654</v>
      </c>
      <c r="F8" s="20">
        <f>SUM(F4:F7)</f>
        <v>700</v>
      </c>
    </row>
    <row r="9" spans="1:11" ht="12" customHeight="1" x14ac:dyDescent="0.45">
      <c r="A9" s="21"/>
      <c r="B9" s="22"/>
      <c r="C9" s="22"/>
      <c r="D9" s="22"/>
      <c r="E9" s="23"/>
      <c r="F9" s="24"/>
    </row>
    <row r="10" spans="1:11" ht="16.149999999999999" customHeight="1" x14ac:dyDescent="0.45">
      <c r="A10" s="5" t="s">
        <v>4</v>
      </c>
      <c r="B10" s="6"/>
      <c r="C10" s="6"/>
      <c r="D10" s="6"/>
      <c r="E10" s="6"/>
      <c r="F10" s="25"/>
    </row>
    <row r="11" spans="1:11" ht="16.149999999999999" customHeight="1" x14ac:dyDescent="0.45">
      <c r="A11" s="26"/>
      <c r="B11" s="9">
        <v>2019</v>
      </c>
      <c r="C11" s="9">
        <v>2020</v>
      </c>
      <c r="D11" s="9">
        <v>2021</v>
      </c>
      <c r="E11" s="10">
        <v>2022</v>
      </c>
      <c r="F11" s="11">
        <v>2023</v>
      </c>
    </row>
    <row r="12" spans="1:11" ht="16.149999999999999" customHeight="1" x14ac:dyDescent="0.45">
      <c r="A12" s="8" t="s">
        <v>11</v>
      </c>
      <c r="B12" s="12">
        <v>65784</v>
      </c>
      <c r="C12" s="12">
        <v>24507</v>
      </c>
      <c r="D12" s="12">
        <v>19805</v>
      </c>
      <c r="E12" s="13">
        <v>57282</v>
      </c>
      <c r="F12" s="14">
        <v>60280</v>
      </c>
    </row>
    <row r="13" spans="1:11" ht="16.149999999999999" customHeight="1" x14ac:dyDescent="0.45">
      <c r="A13" s="8" t="s">
        <v>12</v>
      </c>
      <c r="B13" s="12">
        <v>57649</v>
      </c>
      <c r="C13" s="12">
        <v>17490</v>
      </c>
      <c r="D13" s="12">
        <v>24751</v>
      </c>
      <c r="E13" s="13">
        <v>43149</v>
      </c>
      <c r="F13" s="14">
        <v>64276</v>
      </c>
    </row>
    <row r="14" spans="1:11" ht="16.149999999999999" customHeight="1" x14ac:dyDescent="0.45">
      <c r="A14" s="8" t="s">
        <v>0</v>
      </c>
      <c r="B14" s="27">
        <v>102185</v>
      </c>
      <c r="C14" s="16">
        <v>43223</v>
      </c>
      <c r="D14" s="16">
        <v>30154</v>
      </c>
      <c r="E14" s="17">
        <v>81164</v>
      </c>
      <c r="F14" s="14">
        <v>99202</v>
      </c>
    </row>
    <row r="15" spans="1:11" ht="16.149999999999999" customHeight="1" x14ac:dyDescent="0.45">
      <c r="A15" s="8" t="s">
        <v>1</v>
      </c>
      <c r="B15" s="12">
        <v>7017</v>
      </c>
      <c r="C15" s="12">
        <v>0</v>
      </c>
      <c r="D15" s="12">
        <v>2254</v>
      </c>
      <c r="E15" s="13">
        <v>6825</v>
      </c>
      <c r="F15" s="14">
        <v>8747</v>
      </c>
    </row>
    <row r="16" spans="1:11" ht="16.149999999999999" customHeight="1" x14ac:dyDescent="0.45">
      <c r="A16" s="19" t="s">
        <v>2</v>
      </c>
      <c r="B16" s="28">
        <v>232635</v>
      </c>
      <c r="C16" s="28">
        <v>85230</v>
      </c>
      <c r="D16" s="28">
        <v>76964</v>
      </c>
      <c r="E16" s="28">
        <f>SUM(E12:E15)</f>
        <v>188420</v>
      </c>
      <c r="F16" s="28">
        <f>SUM(F12:F15)</f>
        <v>232505</v>
      </c>
    </row>
    <row r="17" spans="1:9" ht="16.149999999999999" customHeight="1" x14ac:dyDescent="0.45">
      <c r="A17" s="29"/>
      <c r="B17" s="30"/>
      <c r="C17" s="30"/>
      <c r="D17" s="31"/>
      <c r="E17" s="31"/>
      <c r="F17" s="32"/>
    </row>
    <row r="18" spans="1:9" ht="16.149999999999999" customHeight="1" x14ac:dyDescent="0.45">
      <c r="A18" s="5" t="s">
        <v>10</v>
      </c>
      <c r="B18" s="6"/>
      <c r="C18" s="6"/>
      <c r="D18" s="6"/>
      <c r="E18" s="6"/>
      <c r="F18" s="25"/>
    </row>
    <row r="19" spans="1:9" ht="16.149999999999999" customHeight="1" x14ac:dyDescent="0.45">
      <c r="A19" s="26"/>
      <c r="B19" s="9">
        <v>2019</v>
      </c>
      <c r="C19" s="9">
        <v>2020</v>
      </c>
      <c r="D19" s="10">
        <v>2021</v>
      </c>
      <c r="E19" s="10">
        <v>2022</v>
      </c>
      <c r="F19" s="11">
        <v>2023</v>
      </c>
    </row>
    <row r="20" spans="1:9" ht="16.149999999999999" customHeight="1" x14ac:dyDescent="0.45">
      <c r="A20" s="8" t="s">
        <v>11</v>
      </c>
      <c r="B20" s="12">
        <v>73236</v>
      </c>
      <c r="C20" s="12">
        <v>25307</v>
      </c>
      <c r="D20" s="13">
        <v>21367</v>
      </c>
      <c r="E20" s="13">
        <v>74524</v>
      </c>
      <c r="F20" s="14">
        <v>66157</v>
      </c>
    </row>
    <row r="21" spans="1:9" ht="16.149999999999999" customHeight="1" x14ac:dyDescent="0.45">
      <c r="A21" s="8" t="s">
        <v>12</v>
      </c>
      <c r="B21" s="12">
        <v>69179</v>
      </c>
      <c r="C21" s="12">
        <v>17490</v>
      </c>
      <c r="D21" s="13">
        <v>25836</v>
      </c>
      <c r="E21" s="13">
        <v>51703</v>
      </c>
      <c r="F21" s="14">
        <v>69577</v>
      </c>
    </row>
    <row r="22" spans="1:9" ht="16.149999999999999" customHeight="1" x14ac:dyDescent="0.45">
      <c r="A22" s="33" t="s">
        <v>0</v>
      </c>
      <c r="B22" s="16">
        <v>103386</v>
      </c>
      <c r="C22" s="16">
        <v>43223</v>
      </c>
      <c r="D22" s="17">
        <v>31135</v>
      </c>
      <c r="E22" s="17">
        <v>82564</v>
      </c>
      <c r="F22" s="14">
        <v>100680</v>
      </c>
      <c r="H22" s="34"/>
    </row>
    <row r="23" spans="1:9" ht="16.149999999999999" customHeight="1" x14ac:dyDescent="0.45">
      <c r="A23" s="8" t="s">
        <v>1</v>
      </c>
      <c r="B23" s="12">
        <v>7017</v>
      </c>
      <c r="C23" s="12">
        <v>0</v>
      </c>
      <c r="D23" s="13">
        <v>2254</v>
      </c>
      <c r="E23" s="13">
        <v>6825</v>
      </c>
      <c r="F23" s="14">
        <v>8747</v>
      </c>
      <c r="H23" s="34"/>
    </row>
    <row r="24" spans="1:9" ht="16.149999999999999" customHeight="1" x14ac:dyDescent="0.45">
      <c r="A24" s="19" t="s">
        <v>2</v>
      </c>
      <c r="B24" s="28">
        <f>SUM(B20:B23)</f>
        <v>252818</v>
      </c>
      <c r="C24" s="28">
        <f>SUM(C20:C23)</f>
        <v>86020</v>
      </c>
      <c r="D24" s="28">
        <f>SUM(D20:D23)</f>
        <v>80592</v>
      </c>
      <c r="E24" s="28">
        <f>SUM(E20:E23)</f>
        <v>215616</v>
      </c>
      <c r="F24" s="28">
        <f>SUM(F20:F23)</f>
        <v>245161</v>
      </c>
      <c r="H24" s="34"/>
    </row>
    <row r="25" spans="1:9" ht="16.149999999999999" customHeight="1" x14ac:dyDescent="0.45">
      <c r="A25" s="35"/>
      <c r="B25" s="36"/>
      <c r="C25" s="36"/>
      <c r="D25" s="37"/>
      <c r="E25" s="37"/>
      <c r="F25" s="38"/>
      <c r="I25" s="34"/>
    </row>
    <row r="26" spans="1:9" ht="16.149999999999999" customHeight="1" x14ac:dyDescent="0.45">
      <c r="A26" s="5" t="s">
        <v>15</v>
      </c>
      <c r="B26" s="6"/>
      <c r="C26" s="6"/>
      <c r="D26" s="6"/>
      <c r="E26" s="6"/>
      <c r="F26" s="25"/>
    </row>
    <row r="27" spans="1:9" ht="16.149999999999999" customHeight="1" x14ac:dyDescent="0.45">
      <c r="A27" s="8"/>
      <c r="B27" s="9">
        <v>2019</v>
      </c>
      <c r="C27" s="9">
        <v>2020</v>
      </c>
      <c r="D27" s="10">
        <v>2021</v>
      </c>
      <c r="E27" s="10">
        <v>2022</v>
      </c>
      <c r="F27" s="11">
        <v>2023</v>
      </c>
    </row>
    <row r="28" spans="1:9" ht="16.149999999999999" customHeight="1" x14ac:dyDescent="0.45">
      <c r="A28" s="8" t="s">
        <v>11</v>
      </c>
      <c r="B28" s="39">
        <v>0.62593976812549323</v>
      </c>
      <c r="C28" s="39">
        <v>0.62444956402554608</v>
      </c>
      <c r="D28" s="40">
        <v>0.52090000000000003</v>
      </c>
      <c r="E28" s="40">
        <v>0.65600000000000003</v>
      </c>
      <c r="F28" s="41">
        <v>0.6946</v>
      </c>
      <c r="G28" s="37"/>
    </row>
    <row r="29" spans="1:9" ht="16.149999999999999" customHeight="1" x14ac:dyDescent="0.45">
      <c r="A29" s="8" t="s">
        <v>12</v>
      </c>
      <c r="B29" s="39">
        <v>0.82862994993172512</v>
      </c>
      <c r="C29" s="39">
        <v>0.69281045751633985</v>
      </c>
      <c r="D29" s="40">
        <v>0.75360000000000005</v>
      </c>
      <c r="E29" s="40">
        <v>0.79779999999999995</v>
      </c>
      <c r="F29" s="40">
        <v>0.78454999999999997</v>
      </c>
    </row>
    <row r="30" spans="1:9" ht="16.149999999999999" customHeight="1" x14ac:dyDescent="0.45">
      <c r="A30" s="8" t="s">
        <v>0</v>
      </c>
      <c r="B30" s="42">
        <v>0.74065105883027194</v>
      </c>
      <c r="C30" s="43">
        <v>0.79327178960118927</v>
      </c>
      <c r="D30" s="44">
        <v>0.68869999999999998</v>
      </c>
      <c r="E30" s="44">
        <v>0.66</v>
      </c>
      <c r="F30" s="45">
        <v>0.70899999999999996</v>
      </c>
      <c r="G30" s="34"/>
    </row>
    <row r="31" spans="1:9" ht="16.149999999999999" customHeight="1" x14ac:dyDescent="0.45">
      <c r="A31" s="8" t="s">
        <v>1</v>
      </c>
      <c r="B31" s="39">
        <v>0.74617184176945983</v>
      </c>
      <c r="C31" s="39">
        <v>0</v>
      </c>
      <c r="D31" s="40">
        <v>0.53500000000000003</v>
      </c>
      <c r="E31" s="44">
        <f>E23/E39</f>
        <v>0.7548108825481088</v>
      </c>
      <c r="F31" s="45">
        <v>0.70909999999999995</v>
      </c>
      <c r="G31" s="34"/>
    </row>
    <row r="32" spans="1:9" ht="16.149999999999999" customHeight="1" x14ac:dyDescent="0.45">
      <c r="A32" s="19" t="s">
        <v>3</v>
      </c>
      <c r="B32" s="46">
        <v>0.72364797948283466</v>
      </c>
      <c r="C32" s="46">
        <v>0.71764627371160683</v>
      </c>
      <c r="D32" s="47" t="s">
        <v>5</v>
      </c>
      <c r="E32" s="47">
        <f>AVERAGE(E28:E31)</f>
        <v>0.71715272063702717</v>
      </c>
      <c r="F32" s="48">
        <v>0.7248</v>
      </c>
    </row>
    <row r="33" spans="1:7" ht="16.149999999999999" customHeight="1" x14ac:dyDescent="0.45">
      <c r="A33" s="49"/>
      <c r="F33" s="50"/>
    </row>
    <row r="34" spans="1:7" ht="16.149999999999999" customHeight="1" x14ac:dyDescent="0.45">
      <c r="A34" s="5" t="s">
        <v>6</v>
      </c>
      <c r="B34" s="6"/>
      <c r="C34" s="6"/>
      <c r="D34" s="6"/>
      <c r="E34" s="6"/>
      <c r="F34" s="25"/>
      <c r="G34" s="23"/>
    </row>
    <row r="35" spans="1:7" ht="16.149999999999999" customHeight="1" x14ac:dyDescent="0.45">
      <c r="A35" s="51"/>
      <c r="B35" s="52">
        <v>2019</v>
      </c>
      <c r="C35" s="52">
        <v>2020</v>
      </c>
      <c r="D35" s="10">
        <v>2021</v>
      </c>
      <c r="E35" s="10">
        <v>2022</v>
      </c>
      <c r="F35" s="11">
        <v>2023</v>
      </c>
    </row>
    <row r="36" spans="1:7" ht="16.149999999999999" customHeight="1" x14ac:dyDescent="0.45">
      <c r="A36" s="8" t="s">
        <v>11</v>
      </c>
      <c r="B36" s="53">
        <v>109436</v>
      </c>
      <c r="C36" s="12">
        <v>39336</v>
      </c>
      <c r="D36" s="13">
        <v>37536</v>
      </c>
      <c r="E36" s="13">
        <v>96435</v>
      </c>
      <c r="F36" s="14">
        <v>89361</v>
      </c>
    </row>
    <row r="37" spans="1:7" ht="16.149999999999999" customHeight="1" x14ac:dyDescent="0.45">
      <c r="A37" s="8" t="s">
        <v>12</v>
      </c>
      <c r="B37" s="53">
        <v>71956</v>
      </c>
      <c r="C37" s="12">
        <v>25245</v>
      </c>
      <c r="D37" s="13">
        <v>33199</v>
      </c>
      <c r="E37" s="13">
        <v>56256</v>
      </c>
      <c r="F37" s="14">
        <v>83393</v>
      </c>
    </row>
    <row r="38" spans="1:7" ht="16.149999999999999" customHeight="1" x14ac:dyDescent="0.45">
      <c r="A38" s="54" t="s">
        <v>0</v>
      </c>
      <c r="B38" s="53">
        <v>138387</v>
      </c>
      <c r="C38" s="16">
        <v>54487</v>
      </c>
      <c r="D38" s="17">
        <v>44230</v>
      </c>
      <c r="E38" s="17">
        <v>123691</v>
      </c>
      <c r="F38" s="14">
        <v>140520</v>
      </c>
    </row>
    <row r="39" spans="1:7" ht="16.149999999999999" customHeight="1" x14ac:dyDescent="0.45">
      <c r="A39" s="54" t="s">
        <v>1</v>
      </c>
      <c r="B39" s="53">
        <v>9404</v>
      </c>
      <c r="C39" s="53">
        <v>0</v>
      </c>
      <c r="D39" s="53">
        <v>4213</v>
      </c>
      <c r="E39" s="53">
        <v>9042</v>
      </c>
      <c r="F39" s="14">
        <v>12336</v>
      </c>
    </row>
    <row r="40" spans="1:7" ht="16.149999999999999" customHeight="1" x14ac:dyDescent="0.45">
      <c r="A40" s="19" t="s">
        <v>2</v>
      </c>
      <c r="B40" s="55">
        <f>SUM(B36:B39)</f>
        <v>329183</v>
      </c>
      <c r="C40" s="55">
        <f>SUM(C36:C39)</f>
        <v>119068</v>
      </c>
      <c r="D40" s="55">
        <f>SUM(D36:D39)</f>
        <v>119178</v>
      </c>
      <c r="E40" s="55">
        <f>SUM(E36:E39)</f>
        <v>285424</v>
      </c>
      <c r="F40" s="55">
        <f>SUM(F36:F39)</f>
        <v>325610</v>
      </c>
    </row>
    <row r="41" spans="1:7" ht="16.149999999999999" customHeight="1" x14ac:dyDescent="0.45">
      <c r="A41" s="35"/>
      <c r="B41" s="56"/>
      <c r="C41" s="56"/>
      <c r="D41" s="23"/>
      <c r="E41" s="57"/>
      <c r="F41" s="24"/>
      <c r="G41" s="23"/>
    </row>
    <row r="42" spans="1:7" ht="16.149999999999999" customHeight="1" x14ac:dyDescent="0.45">
      <c r="A42" s="5" t="s">
        <v>7</v>
      </c>
      <c r="B42" s="6"/>
      <c r="C42" s="6"/>
      <c r="D42" s="6"/>
      <c r="E42" s="6"/>
      <c r="F42" s="25"/>
      <c r="G42" s="31"/>
    </row>
    <row r="43" spans="1:7" ht="16.149999999999999" customHeight="1" x14ac:dyDescent="0.45">
      <c r="A43" s="26"/>
      <c r="B43" s="9">
        <v>2019</v>
      </c>
      <c r="C43" s="9">
        <v>2020</v>
      </c>
      <c r="D43" s="10">
        <v>2021</v>
      </c>
      <c r="E43" s="10">
        <v>2022</v>
      </c>
      <c r="F43" s="11">
        <v>2023</v>
      </c>
    </row>
    <row r="44" spans="1:7" ht="16.149999999999999" customHeight="1" x14ac:dyDescent="0.45">
      <c r="A44" s="8" t="s">
        <v>11</v>
      </c>
      <c r="B44" s="58">
        <v>19083511.759999998</v>
      </c>
      <c r="C44" s="58">
        <v>7791740.9400000004</v>
      </c>
      <c r="D44" s="59">
        <v>6934260.4900000002</v>
      </c>
      <c r="E44" s="59">
        <v>24842897.289999999</v>
      </c>
      <c r="F44" s="60">
        <v>26679953</v>
      </c>
    </row>
    <row r="45" spans="1:7" ht="16.149999999999999" customHeight="1" x14ac:dyDescent="0.45">
      <c r="A45" s="8" t="s">
        <v>12</v>
      </c>
      <c r="B45" s="58">
        <v>21427236.470000003</v>
      </c>
      <c r="C45" s="58">
        <v>7649361</v>
      </c>
      <c r="D45" s="59">
        <v>10005013.220000001</v>
      </c>
      <c r="E45" s="59">
        <v>18473365.739999998</v>
      </c>
      <c r="F45" s="60">
        <v>28336210</v>
      </c>
    </row>
    <row r="46" spans="1:7" ht="16.149999999999999" customHeight="1" x14ac:dyDescent="0.45">
      <c r="A46" s="8" t="s">
        <v>0</v>
      </c>
      <c r="B46" s="61">
        <v>28016335.400000002</v>
      </c>
      <c r="C46" s="61">
        <v>12236586.4</v>
      </c>
      <c r="D46" s="62">
        <v>9106565.8000000007</v>
      </c>
      <c r="E46" s="62">
        <v>25180245.82</v>
      </c>
      <c r="F46" s="60">
        <v>31449984</v>
      </c>
    </row>
    <row r="47" spans="1:7" ht="16.149999999999999" customHeight="1" x14ac:dyDescent="0.45">
      <c r="A47" s="8" t="s">
        <v>1</v>
      </c>
      <c r="B47" s="58">
        <v>1868329.05</v>
      </c>
      <c r="C47" s="58">
        <v>0</v>
      </c>
      <c r="D47" s="59">
        <v>462002</v>
      </c>
      <c r="E47" s="59">
        <v>2142442</v>
      </c>
      <c r="F47" s="60">
        <v>2598968</v>
      </c>
    </row>
    <row r="48" spans="1:7" ht="16.149999999999999" customHeight="1" x14ac:dyDescent="0.45">
      <c r="A48" s="19" t="s">
        <v>2</v>
      </c>
      <c r="B48" s="63">
        <f>SUM(B44:B47)</f>
        <v>70395412.680000007</v>
      </c>
      <c r="C48" s="63">
        <f>SUM(C44:C47)</f>
        <v>27677688.340000004</v>
      </c>
      <c r="D48" s="63">
        <f>SUM(D44:D47)</f>
        <v>26507841.510000002</v>
      </c>
      <c r="E48" s="63">
        <f>SUM(E44:E47)</f>
        <v>70638950.849999994</v>
      </c>
      <c r="F48" s="63">
        <f>SUM(F44:F47)</f>
        <v>89065115</v>
      </c>
    </row>
    <row r="49" spans="1:7" ht="16.149999999999999" customHeight="1" x14ac:dyDescent="0.45">
      <c r="A49" s="51"/>
      <c r="B49" s="23"/>
      <c r="C49" s="23"/>
      <c r="D49" s="23"/>
      <c r="E49" s="23"/>
      <c r="F49" s="24"/>
      <c r="G49" s="23"/>
    </row>
    <row r="50" spans="1:7" ht="16.149999999999999" customHeight="1" x14ac:dyDescent="0.45">
      <c r="A50" s="5" t="s">
        <v>8</v>
      </c>
      <c r="B50" s="6"/>
      <c r="C50" s="6"/>
      <c r="D50" s="6"/>
      <c r="E50" s="6"/>
      <c r="F50" s="25"/>
      <c r="G50" s="23"/>
    </row>
    <row r="51" spans="1:7" ht="16.149999999999999" customHeight="1" x14ac:dyDescent="0.45">
      <c r="A51" s="26"/>
      <c r="B51" s="9">
        <v>2019</v>
      </c>
      <c r="C51" s="9">
        <v>2020</v>
      </c>
      <c r="D51" s="10">
        <v>2021</v>
      </c>
      <c r="E51" s="10">
        <v>2022</v>
      </c>
      <c r="F51" s="11">
        <v>2023</v>
      </c>
    </row>
    <row r="52" spans="1:7" ht="16.149999999999999" customHeight="1" x14ac:dyDescent="0.45">
      <c r="A52" s="8" t="s">
        <v>11</v>
      </c>
      <c r="B52" s="64">
        <v>0.60111846193208818</v>
      </c>
      <c r="C52" s="64">
        <f t="shared" ref="C52:F54" si="1">C12/C36</f>
        <v>0.62301708358755337</v>
      </c>
      <c r="D52" s="64">
        <f t="shared" si="1"/>
        <v>0.52762681159420288</v>
      </c>
      <c r="E52" s="64">
        <f t="shared" si="1"/>
        <v>0.59399595582516718</v>
      </c>
      <c r="F52" s="64">
        <f t="shared" si="1"/>
        <v>0.67456720493280065</v>
      </c>
    </row>
    <row r="53" spans="1:7" ht="16.149999999999999" customHeight="1" x14ac:dyDescent="0.45">
      <c r="A53" s="8" t="s">
        <v>12</v>
      </c>
      <c r="B53" s="64">
        <v>0.80117015954194226</v>
      </c>
      <c r="C53" s="64">
        <f t="shared" si="1"/>
        <v>0.69281045751633985</v>
      </c>
      <c r="D53" s="64">
        <f t="shared" si="1"/>
        <v>0.74553450405132682</v>
      </c>
      <c r="E53" s="64">
        <f t="shared" si="1"/>
        <v>0.76701151877133111</v>
      </c>
      <c r="F53" s="64">
        <f t="shared" si="1"/>
        <v>0.77076013574280811</v>
      </c>
    </row>
    <row r="54" spans="1:7" ht="16.149999999999999" customHeight="1" x14ac:dyDescent="0.45">
      <c r="A54" s="8" t="s">
        <v>0</v>
      </c>
      <c r="B54" s="64">
        <v>0.7384002832636013</v>
      </c>
      <c r="C54" s="64">
        <f t="shared" si="1"/>
        <v>0.79327178960118927</v>
      </c>
      <c r="D54" s="64">
        <f t="shared" si="1"/>
        <v>0.68175446529504857</v>
      </c>
      <c r="E54" s="64">
        <f t="shared" si="1"/>
        <v>0.65618355417936636</v>
      </c>
      <c r="F54" s="64">
        <f t="shared" si="1"/>
        <v>0.70596356390549386</v>
      </c>
    </row>
    <row r="55" spans="1:7" ht="16.149999999999999" customHeight="1" x14ac:dyDescent="0.45">
      <c r="A55" s="8" t="s">
        <v>1</v>
      </c>
      <c r="B55" s="64">
        <v>0.74617184176945983</v>
      </c>
      <c r="C55" s="64">
        <v>0</v>
      </c>
      <c r="D55" s="64">
        <f>D15/D39</f>
        <v>0.53501068122478046</v>
      </c>
      <c r="E55" s="64">
        <f>E15/E39</f>
        <v>0.7548108825481088</v>
      </c>
      <c r="F55" s="64">
        <f>F15/F39</f>
        <v>0.70906290531776917</v>
      </c>
    </row>
    <row r="56" spans="1:7" ht="16.149999999999999" customHeight="1" x14ac:dyDescent="0.45">
      <c r="A56" s="19" t="s">
        <v>2</v>
      </c>
      <c r="B56" s="65">
        <v>0.70669999999999999</v>
      </c>
      <c r="C56" s="65">
        <v>0.7157</v>
      </c>
      <c r="D56" s="65">
        <v>0.64580000000000004</v>
      </c>
      <c r="E56" s="65">
        <f>AVERAGE(E52:E55)</f>
        <v>0.69300047783099339</v>
      </c>
      <c r="F56" s="65">
        <f>AVERAGE(F52:F55)</f>
        <v>0.71508845247471797</v>
      </c>
    </row>
    <row r="57" spans="1:7" ht="16.149999999999999" customHeight="1" x14ac:dyDescent="0.45">
      <c r="A57" s="51"/>
      <c r="B57" s="23"/>
      <c r="C57" s="23"/>
      <c r="D57" s="23"/>
      <c r="E57" s="23"/>
      <c r="F57" s="24"/>
      <c r="G57" s="23"/>
    </row>
    <row r="58" spans="1:7" ht="16.149999999999999" customHeight="1" x14ac:dyDescent="0.45">
      <c r="A58" s="5" t="s">
        <v>9</v>
      </c>
      <c r="B58" s="6"/>
      <c r="C58" s="6"/>
      <c r="D58" s="6"/>
      <c r="E58" s="6"/>
      <c r="F58" s="25"/>
      <c r="G58" s="23"/>
    </row>
    <row r="59" spans="1:7" ht="16.149999999999999" customHeight="1" x14ac:dyDescent="0.45">
      <c r="A59" s="26"/>
      <c r="B59" s="9">
        <v>2019</v>
      </c>
      <c r="C59" s="9">
        <v>2020</v>
      </c>
      <c r="D59" s="10">
        <v>2021</v>
      </c>
      <c r="E59" s="10">
        <v>2022</v>
      </c>
      <c r="F59" s="11">
        <v>2023</v>
      </c>
    </row>
    <row r="60" spans="1:7" ht="16.149999999999999" customHeight="1" x14ac:dyDescent="0.45">
      <c r="A60" s="8" t="s">
        <v>11</v>
      </c>
      <c r="B60" s="66">
        <v>290.09351453240907</v>
      </c>
      <c r="C60" s="66">
        <f t="shared" ref="C60:F62" si="2">C44/C12</f>
        <v>317.93940261965969</v>
      </c>
      <c r="D60" s="66">
        <f t="shared" si="2"/>
        <v>350.12676041403688</v>
      </c>
      <c r="E60" s="66">
        <f t="shared" si="2"/>
        <v>433.69465608742712</v>
      </c>
      <c r="F60" s="66">
        <f t="shared" si="2"/>
        <v>442.60041473125415</v>
      </c>
    </row>
    <row r="61" spans="1:7" ht="16.149999999999999" customHeight="1" x14ac:dyDescent="0.45">
      <c r="A61" s="8" t="s">
        <v>12</v>
      </c>
      <c r="B61" s="66">
        <v>371.68444326874709</v>
      </c>
      <c r="C61" s="66">
        <f t="shared" si="2"/>
        <v>437.35626072041168</v>
      </c>
      <c r="D61" s="66">
        <f t="shared" si="2"/>
        <v>404.22662599490934</v>
      </c>
      <c r="E61" s="66">
        <f t="shared" si="2"/>
        <v>428.129637766808</v>
      </c>
      <c r="F61" s="66">
        <f t="shared" si="2"/>
        <v>440.8521065405439</v>
      </c>
    </row>
    <row r="62" spans="1:7" ht="16.149999999999999" customHeight="1" x14ac:dyDescent="0.45">
      <c r="A62" s="8" t="s">
        <v>0</v>
      </c>
      <c r="B62" s="67">
        <v>274.17268092185742</v>
      </c>
      <c r="C62" s="66">
        <f t="shared" si="2"/>
        <v>283.10358836730444</v>
      </c>
      <c r="D62" s="66">
        <f t="shared" si="2"/>
        <v>302.00191682695498</v>
      </c>
      <c r="E62" s="66">
        <f t="shared" si="2"/>
        <v>310.23909393327091</v>
      </c>
      <c r="F62" s="66">
        <f t="shared" si="2"/>
        <v>317.02973730368342</v>
      </c>
    </row>
    <row r="63" spans="1:7" ht="16.149999999999999" customHeight="1" x14ac:dyDescent="0.45">
      <c r="A63" s="8" t="s">
        <v>1</v>
      </c>
      <c r="B63" s="66">
        <v>266.2575245831552</v>
      </c>
      <c r="C63" s="66">
        <v>0</v>
      </c>
      <c r="D63" s="66">
        <f>D47/D15</f>
        <v>204.96983141082521</v>
      </c>
      <c r="E63" s="66">
        <f>E47/E15</f>
        <v>313.91091575091576</v>
      </c>
      <c r="F63" s="66">
        <f>F47/F15</f>
        <v>297.12678632674061</v>
      </c>
    </row>
    <row r="64" spans="1:7" ht="16.149999999999999" customHeight="1" x14ac:dyDescent="0.45">
      <c r="A64" s="19" t="s">
        <v>2</v>
      </c>
      <c r="B64" s="68">
        <v>303</v>
      </c>
      <c r="C64" s="68">
        <v>325</v>
      </c>
      <c r="D64" s="68">
        <v>344.42</v>
      </c>
      <c r="E64" s="68">
        <f>E48/E16</f>
        <v>374.90155424052648</v>
      </c>
      <c r="F64" s="68">
        <f>F48/F16</f>
        <v>383.06752542956065</v>
      </c>
    </row>
    <row r="65" spans="1:7" ht="16.149999999999999" customHeight="1" x14ac:dyDescent="0.45">
      <c r="A65" s="23"/>
      <c r="B65" s="23"/>
      <c r="C65" s="23"/>
      <c r="D65" s="23"/>
      <c r="E65" s="23"/>
      <c r="F65" s="69"/>
      <c r="G65" s="23"/>
    </row>
    <row r="66" spans="1:7" ht="16.149999999999999" customHeight="1" x14ac:dyDescent="0.45">
      <c r="A66" s="23"/>
      <c r="B66" s="23"/>
      <c r="C66" s="23"/>
      <c r="D66" s="23"/>
      <c r="E66" s="70"/>
      <c r="F66" s="69"/>
      <c r="G66" s="23"/>
    </row>
    <row r="67" spans="1:7" ht="16.149999999999999" customHeight="1" x14ac:dyDescent="0.45">
      <c r="A67" s="23"/>
      <c r="B67" s="23"/>
      <c r="C67" s="23"/>
      <c r="D67" s="23"/>
      <c r="E67" s="23"/>
      <c r="F67" s="69"/>
      <c r="G67" s="23"/>
    </row>
    <row r="68" spans="1:7" ht="16.149999999999999" customHeight="1" x14ac:dyDescent="0.45">
      <c r="A68" s="23"/>
      <c r="B68" s="23"/>
      <c r="C68" s="23"/>
      <c r="D68" s="23"/>
      <c r="E68" s="23"/>
      <c r="F68" s="69"/>
      <c r="G68" s="23"/>
    </row>
    <row r="69" spans="1:7" ht="16.149999999999999" customHeight="1" x14ac:dyDescent="0.45">
      <c r="A69" s="23"/>
      <c r="B69" s="23"/>
      <c r="C69" s="23"/>
      <c r="D69" s="70"/>
      <c r="E69" s="23"/>
      <c r="F69" s="69"/>
      <c r="G69" s="23"/>
    </row>
    <row r="70" spans="1:7" ht="16.149999999999999" customHeight="1" x14ac:dyDescent="0.45">
      <c r="A70" s="23"/>
      <c r="B70" s="23"/>
      <c r="C70" s="23"/>
      <c r="D70" s="23"/>
      <c r="E70" s="23"/>
      <c r="F70" s="69"/>
      <c r="G70" s="23"/>
    </row>
    <row r="71" spans="1:7" ht="16.149999999999999" customHeight="1" x14ac:dyDescent="0.45">
      <c r="A71" s="23"/>
      <c r="B71" s="23"/>
      <c r="C71" s="23"/>
      <c r="D71" s="23"/>
      <c r="E71" s="23"/>
      <c r="F71" s="69"/>
      <c r="G71" s="23"/>
    </row>
    <row r="72" spans="1:7" ht="16.149999999999999" customHeight="1" x14ac:dyDescent="0.45">
      <c r="A72" s="23"/>
      <c r="B72" s="23"/>
      <c r="C72" s="23"/>
      <c r="D72" s="23"/>
      <c r="E72" s="23"/>
      <c r="F72" s="69"/>
      <c r="G72" s="23"/>
    </row>
    <row r="73" spans="1:7" ht="16.149999999999999" customHeight="1" x14ac:dyDescent="0.45">
      <c r="A73" s="23"/>
      <c r="B73" s="23"/>
      <c r="C73" s="23"/>
      <c r="D73" s="23"/>
      <c r="E73" s="23"/>
      <c r="F73" s="69"/>
      <c r="G73" s="23"/>
    </row>
    <row r="74" spans="1:7" ht="16.149999999999999" customHeight="1" x14ac:dyDescent="0.45">
      <c r="A74" s="23"/>
      <c r="B74" s="23"/>
      <c r="C74" s="23"/>
      <c r="D74" s="23"/>
      <c r="E74" s="23"/>
      <c r="F74" s="69"/>
      <c r="G74" s="23"/>
    </row>
    <row r="75" spans="1:7" ht="16.149999999999999" customHeight="1" x14ac:dyDescent="0.45">
      <c r="A75" s="23"/>
      <c r="B75" s="23"/>
      <c r="C75" s="23"/>
      <c r="D75" s="23"/>
      <c r="E75" s="23"/>
      <c r="F75" s="69"/>
      <c r="G75" s="23"/>
    </row>
    <row r="76" spans="1:7" ht="16.149999999999999" customHeight="1" x14ac:dyDescent="0.45">
      <c r="A76" s="23"/>
      <c r="B76" s="23"/>
      <c r="C76" s="23"/>
      <c r="D76" s="23"/>
      <c r="E76" s="23"/>
      <c r="F76" s="69"/>
      <c r="G76" s="23"/>
    </row>
    <row r="77" spans="1:7" ht="16.149999999999999" customHeight="1" x14ac:dyDescent="0.45">
      <c r="A77" s="23"/>
      <c r="B77" s="23"/>
      <c r="C77" s="23"/>
      <c r="D77" s="23"/>
      <c r="E77" s="23"/>
      <c r="F77" s="69"/>
      <c r="G77" s="23"/>
    </row>
    <row r="78" spans="1:7" ht="16.149999999999999" customHeight="1" x14ac:dyDescent="0.45">
      <c r="A78" s="23"/>
      <c r="B78" s="23"/>
      <c r="C78" s="23"/>
      <c r="D78" s="23"/>
      <c r="E78" s="23"/>
      <c r="F78" s="69"/>
      <c r="G78" s="23"/>
    </row>
    <row r="79" spans="1:7" ht="16.149999999999999" customHeight="1" x14ac:dyDescent="0.45">
      <c r="A79" s="23"/>
      <c r="B79" s="23"/>
      <c r="C79" s="23"/>
      <c r="D79" s="23"/>
      <c r="E79" s="23"/>
      <c r="F79" s="69"/>
      <c r="G79" s="23"/>
    </row>
    <row r="80" spans="1:7" ht="16.149999999999999" customHeight="1" x14ac:dyDescent="0.45"/>
    <row r="81" ht="16.149999999999999" customHeight="1" x14ac:dyDescent="0.45"/>
    <row r="82" ht="16.149999999999999" customHeight="1" x14ac:dyDescent="0.45"/>
    <row r="83" ht="16.149999999999999" customHeight="1" x14ac:dyDescent="0.45"/>
    <row r="84" ht="16.149999999999999" customHeight="1" x14ac:dyDescent="0.45"/>
    <row r="85" ht="16.149999999999999" customHeight="1" x14ac:dyDescent="0.45"/>
    <row r="86" ht="16.149999999999999" customHeight="1" x14ac:dyDescent="0.45"/>
    <row r="87" ht="16.149999999999999" customHeight="1" x14ac:dyDescent="0.45"/>
    <row r="88" ht="16.149999999999999" customHeight="1" x14ac:dyDescent="0.45"/>
    <row r="89" ht="16.149999999999999" customHeight="1" x14ac:dyDescent="0.45"/>
    <row r="90" ht="16.149999999999999" customHeight="1" x14ac:dyDescent="0.45"/>
    <row r="91" ht="16.149999999999999" customHeight="1" x14ac:dyDescent="0.45"/>
    <row r="92" ht="16.149999999999999" customHeight="1" x14ac:dyDescent="0.45"/>
    <row r="93" ht="16.149999999999999" customHeight="1" x14ac:dyDescent="0.45"/>
    <row r="94" ht="16.149999999999999" customHeight="1" x14ac:dyDescent="0.45"/>
    <row r="95" ht="16.149999999999999" customHeight="1" x14ac:dyDescent="0.45"/>
    <row r="96" ht="16.149999999999999" customHeight="1" x14ac:dyDescent="0.45"/>
    <row r="97" ht="16.149999999999999" customHeight="1" x14ac:dyDescent="0.45"/>
    <row r="98" ht="16.149999999999999" customHeight="1" x14ac:dyDescent="0.45"/>
    <row r="99" ht="16.149999999999999" customHeight="1" x14ac:dyDescent="0.45"/>
    <row r="100" ht="16.149999999999999" customHeight="1" x14ac:dyDescent="0.45"/>
    <row r="101" ht="16.149999999999999" customHeight="1" x14ac:dyDescent="0.45"/>
    <row r="102" ht="16.149999999999999" customHeight="1" x14ac:dyDescent="0.45"/>
    <row r="103" ht="16.149999999999999" customHeight="1" x14ac:dyDescent="0.45"/>
    <row r="104" ht="16.149999999999999" customHeight="1" x14ac:dyDescent="0.45"/>
    <row r="105" ht="16.149999999999999" customHeight="1" x14ac:dyDescent="0.45"/>
    <row r="106" ht="16.149999999999999" customHeight="1" x14ac:dyDescent="0.45"/>
    <row r="107" ht="16.149999999999999" customHeight="1" x14ac:dyDescent="0.45"/>
    <row r="108" ht="16.149999999999999" customHeight="1" x14ac:dyDescent="0.45"/>
    <row r="109" ht="16.149999999999999" customHeight="1" x14ac:dyDescent="0.45"/>
    <row r="110" ht="16.149999999999999" customHeight="1" x14ac:dyDescent="0.45"/>
    <row r="111" ht="16.149999999999999" customHeight="1" x14ac:dyDescent="0.45"/>
    <row r="112" ht="16.149999999999999" customHeight="1" x14ac:dyDescent="0.45"/>
    <row r="113" ht="16.149999999999999" customHeight="1" x14ac:dyDescent="0.45"/>
    <row r="114" ht="16.149999999999999" customHeight="1" x14ac:dyDescent="0.45"/>
    <row r="115" ht="16.149999999999999" customHeight="1" x14ac:dyDescent="0.45"/>
    <row r="116" ht="16.149999999999999" customHeight="1" x14ac:dyDescent="0.45"/>
    <row r="117" ht="16.149999999999999" customHeight="1" x14ac:dyDescent="0.45"/>
    <row r="118" ht="16.149999999999999" customHeight="1" x14ac:dyDescent="0.45"/>
    <row r="119" ht="16.149999999999999" customHeight="1" x14ac:dyDescent="0.45"/>
    <row r="120" ht="16.149999999999999" customHeight="1" x14ac:dyDescent="0.45"/>
    <row r="121" ht="16.149999999999999" customHeight="1" x14ac:dyDescent="0.45"/>
    <row r="122" ht="16.149999999999999" customHeight="1" x14ac:dyDescent="0.45"/>
    <row r="123" ht="16.149999999999999" customHeight="1" x14ac:dyDescent="0.45"/>
    <row r="124" ht="16.149999999999999" customHeight="1" x14ac:dyDescent="0.45"/>
    <row r="125" ht="16.149999999999999" customHeight="1" x14ac:dyDescent="0.45"/>
    <row r="126" ht="16.149999999999999" customHeight="1" x14ac:dyDescent="0.45"/>
    <row r="127" ht="16.149999999999999" customHeight="1" x14ac:dyDescent="0.45"/>
    <row r="128" ht="16.149999999999999" customHeight="1" x14ac:dyDescent="0.45"/>
    <row r="129" ht="16.149999999999999" customHeight="1" x14ac:dyDescent="0.45"/>
    <row r="130" ht="16.149999999999999" customHeight="1" x14ac:dyDescent="0.45"/>
    <row r="131" ht="16.149999999999999" customHeight="1" x14ac:dyDescent="0.45"/>
  </sheetData>
  <mergeCells count="9">
    <mergeCell ref="A34:F34"/>
    <mergeCell ref="A42:F42"/>
    <mergeCell ref="A50:F50"/>
    <mergeCell ref="A58:F58"/>
    <mergeCell ref="A1:F1"/>
    <mergeCell ref="A2:F2"/>
    <mergeCell ref="A10:F10"/>
    <mergeCell ref="A18:F18"/>
    <mergeCell ref="A26:F26"/>
  </mergeCells>
  <pageMargins left="0.62992125984251968" right="0.23622047244094491" top="0.74803149606299213" bottom="0.74803149606299213" header="0.31496062992125984" footer="0.31496062992125984"/>
  <pageSetup paperSize="9" scale="69" orientation="portrait" r:id="rId1"/>
  <ignoredErrors>
    <ignoredError sqref="B24:D24 B40:D40 B48:E48 D8 B8:C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Sedláčková</dc:creator>
  <cp:lastModifiedBy>Žáková-Klimplová Zuzana</cp:lastModifiedBy>
  <cp:lastPrinted>2024-03-26T10:24:56Z</cp:lastPrinted>
  <dcterms:created xsi:type="dcterms:W3CDTF">2022-03-16T11:55:10Z</dcterms:created>
  <dcterms:modified xsi:type="dcterms:W3CDTF">2024-03-26T10:38:03Z</dcterms:modified>
</cp:coreProperties>
</file>